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im\Documents\My Books\FAME7\Chapter 01\XLSheets\"/>
    </mc:Choice>
  </mc:AlternateContent>
  <bookViews>
    <workbookView xWindow="225" yWindow="90" windowWidth="14265" windowHeight="8310"/>
  </bookViews>
  <sheets>
    <sheet name="CH1_1" sheetId="1" r:id="rId1"/>
    <sheet name="CH1_2" sheetId="2" r:id="rId2"/>
    <sheet name="CH1_3" sheetId="7" r:id="rId3"/>
    <sheet name="CH1_4" sheetId="3" r:id="rId4"/>
    <sheet name="CH1_5" sheetId="10" r:id="rId5"/>
    <sheet name="Ch1_6" sheetId="9" r:id="rId6"/>
    <sheet name="CH1_7" sheetId="5" r:id="rId7"/>
    <sheet name="CH1_8" sheetId="6" r:id="rId8"/>
    <sheet name="CH1_9 Sparklines" sheetId="11" r:id="rId9"/>
  </sheets>
  <calcPr calcId="152511"/>
</workbook>
</file>

<file path=xl/calcChain.xml><?xml version="1.0" encoding="utf-8"?>
<calcChain xmlns="http://schemas.openxmlformats.org/spreadsheetml/2006/main">
  <c r="C6" i="11" l="1"/>
  <c r="D6" i="11"/>
  <c r="E6" i="11"/>
  <c r="F6" i="11"/>
  <c r="G6" i="11"/>
  <c r="B6" i="11"/>
  <c r="C6" i="10"/>
  <c r="D6" i="10"/>
  <c r="E6" i="10"/>
  <c r="F6" i="10"/>
  <c r="G6" i="10"/>
  <c r="B6" i="10"/>
  <c r="B9" i="11" l="1"/>
  <c r="G5" i="11"/>
  <c r="G7" i="11" s="1"/>
  <c r="F5" i="11"/>
  <c r="E5" i="11"/>
  <c r="D5" i="11"/>
  <c r="C5" i="11"/>
  <c r="C7" i="11" s="1"/>
  <c r="B5" i="11"/>
  <c r="B9" i="10"/>
  <c r="G5" i="10"/>
  <c r="G7" i="10" s="1"/>
  <c r="F5" i="10"/>
  <c r="E5" i="10"/>
  <c r="D5" i="10"/>
  <c r="C5" i="10"/>
  <c r="C10" i="10" s="1"/>
  <c r="B5" i="10"/>
  <c r="B10" i="10" l="1"/>
  <c r="F10" i="10"/>
  <c r="D7" i="10"/>
  <c r="D10" i="10"/>
  <c r="E10" i="10"/>
  <c r="B10" i="11"/>
  <c r="F10" i="11"/>
  <c r="C10" i="11"/>
  <c r="E10" i="11"/>
  <c r="E7" i="10"/>
  <c r="D7" i="11"/>
  <c r="B8" i="11"/>
  <c r="D10" i="11"/>
  <c r="E7" i="11"/>
  <c r="B7" i="11"/>
  <c r="F7" i="11"/>
  <c r="B8" i="10"/>
  <c r="B7" i="10"/>
  <c r="F7" i="10"/>
  <c r="C7" i="10"/>
  <c r="A12" i="1"/>
  <c r="G5" i="3"/>
  <c r="B4" i="1"/>
  <c r="C4" i="1" s="1"/>
  <c r="B5" i="3"/>
  <c r="B7" i="3" s="1"/>
  <c r="C5" i="3"/>
  <c r="C7" i="3" s="1"/>
  <c r="D5" i="3"/>
  <c r="D7" i="3" s="1"/>
  <c r="E5" i="3"/>
  <c r="E7" i="3" s="1"/>
  <c r="F5" i="3"/>
  <c r="F7" i="3" s="1"/>
  <c r="C5" i="6"/>
  <c r="D5" i="6"/>
  <c r="E5" i="6"/>
  <c r="F5" i="6"/>
  <c r="G5" i="6"/>
  <c r="B5" i="6"/>
  <c r="C5" i="5"/>
  <c r="D5" i="5"/>
  <c r="E5" i="5"/>
  <c r="F5" i="5"/>
  <c r="G5" i="5"/>
  <c r="B5" i="5"/>
  <c r="B5" i="7"/>
  <c r="C5" i="7"/>
  <c r="D5" i="7"/>
  <c r="E5" i="7"/>
  <c r="F5" i="7"/>
  <c r="A5" i="7"/>
  <c r="B5" i="2"/>
  <c r="C5" i="2"/>
  <c r="D5" i="2"/>
  <c r="E5" i="2"/>
  <c r="F5" i="2"/>
  <c r="A5" i="2"/>
  <c r="A2" i="2"/>
  <c r="A1" i="2"/>
  <c r="A4" i="2"/>
  <c r="A2" i="7"/>
  <c r="A1" i="7"/>
  <c r="A4" i="7"/>
  <c r="B4" i="5"/>
  <c r="B6" i="5"/>
  <c r="G6" i="5"/>
  <c r="C6" i="5"/>
  <c r="D6" i="5"/>
  <c r="E6" i="5"/>
  <c r="F6" i="5"/>
  <c r="B4" i="6"/>
  <c r="B6" i="6"/>
  <c r="G6" i="6"/>
  <c r="C6" i="6"/>
  <c r="D6" i="6"/>
  <c r="E6" i="6"/>
  <c r="F6" i="6"/>
  <c r="B11" i="10" l="1"/>
  <c r="B11" i="11"/>
  <c r="B4" i="3"/>
  <c r="B4" i="11"/>
  <c r="B4" i="10"/>
  <c r="B2" i="3"/>
  <c r="B2" i="10"/>
  <c r="B2" i="11"/>
  <c r="B8" i="5"/>
  <c r="E10" i="6"/>
  <c r="D7" i="5"/>
  <c r="C10" i="6"/>
  <c r="F7" i="6"/>
  <c r="G7" i="5"/>
  <c r="F7" i="5"/>
  <c r="D7" i="6"/>
  <c r="E7" i="5"/>
  <c r="B10" i="5"/>
  <c r="B8" i="6"/>
  <c r="B2" i="6"/>
  <c r="G7" i="3"/>
  <c r="B7" i="6"/>
  <c r="C4" i="5"/>
  <c r="C4" i="6"/>
  <c r="C7" i="5"/>
  <c r="C10" i="5"/>
  <c r="D10" i="5"/>
  <c r="E10" i="5"/>
  <c r="F10" i="6"/>
  <c r="B10" i="6"/>
  <c r="F10" i="5"/>
  <c r="D10" i="6"/>
  <c r="E7" i="6"/>
  <c r="C7" i="6"/>
  <c r="G7" i="6"/>
  <c r="B9" i="5"/>
  <c r="B2" i="5"/>
  <c r="B9" i="6"/>
  <c r="B7" i="5"/>
  <c r="B4" i="7"/>
  <c r="B4" i="2"/>
  <c r="D4" i="5"/>
  <c r="D4" i="6"/>
  <c r="D4" i="1"/>
  <c r="C4" i="2"/>
  <c r="C4" i="7"/>
  <c r="D4" i="3" l="1"/>
  <c r="D4" i="10"/>
  <c r="D4" i="11"/>
  <c r="C4" i="3"/>
  <c r="C4" i="11"/>
  <c r="C4" i="10"/>
  <c r="B11" i="6"/>
  <c r="B11" i="5"/>
  <c r="E4" i="1"/>
  <c r="D4" i="2"/>
  <c r="D4" i="7"/>
  <c r="E4" i="5"/>
  <c r="E4" i="6"/>
  <c r="E4" i="3" l="1"/>
  <c r="E4" i="10"/>
  <c r="E4" i="11"/>
  <c r="F4" i="5"/>
  <c r="F4" i="6"/>
  <c r="F4" i="1"/>
  <c r="A3" i="1" s="1"/>
  <c r="E4" i="2"/>
  <c r="E4" i="7"/>
  <c r="F4" i="3" l="1"/>
  <c r="F4" i="11"/>
  <c r="F4" i="10"/>
  <c r="F4" i="2"/>
  <c r="F4" i="7"/>
  <c r="G4" i="5"/>
  <c r="G4" i="6"/>
  <c r="G4" i="3" l="1"/>
  <c r="G4" i="11"/>
  <c r="G4" i="10"/>
  <c r="A3" i="7"/>
  <c r="A3" i="2"/>
  <c r="B3" i="10" l="1"/>
  <c r="B3" i="11"/>
  <c r="B3" i="6"/>
  <c r="N2" i="6" s="1"/>
  <c r="B3" i="3"/>
  <c r="B3" i="5"/>
</calcChain>
</file>

<file path=xl/sharedStrings.xml><?xml version="1.0" encoding="utf-8"?>
<sst xmlns="http://schemas.openxmlformats.org/spreadsheetml/2006/main" count="40" uniqueCount="11">
  <si>
    <t>Microsoft Corporation Sales</t>
  </si>
  <si>
    <t>(Millions of Dollars)</t>
  </si>
  <si>
    <t>Microsoft Corporation Profitability Analysis</t>
  </si>
  <si>
    <t>Sales</t>
  </si>
  <si>
    <t>Net Income</t>
  </si>
  <si>
    <t>Net Profit Margin</t>
  </si>
  <si>
    <t>Sales Growth</t>
  </si>
  <si>
    <t>Net Income Growth</t>
  </si>
  <si>
    <t>% Change in Sales</t>
  </si>
  <si>
    <t>Chart Title</t>
  </si>
  <si>
    <t>Trend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</si>
</sst>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#,##0\ ;\(#,##0.0\)"/>
  </numFmts>
  <fonts count="8">
    <font>
      <sz val="11"/>
      <name val="Times New Roman"/>
    </font>
    <font>
      <sz val="10"/>
      <name val="MS Sans Serif"/>
      <family val="2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u/>
      <sz val="11"/>
      <color indexed="12"/>
      <name val="Times New Roman"/>
      <family val="1"/>
    </font>
    <font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7" fillId="0" borderId="1"/>
    <xf numFmtId="0" fontId="6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centerContinuous"/>
    </xf>
    <xf numFmtId="0" fontId="2" fillId="0" borderId="0" xfId="0" applyFont="1"/>
    <xf numFmtId="4" fontId="2" fillId="0" borderId="0" xfId="0" applyNumberFormat="1" applyFont="1"/>
    <xf numFmtId="0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4" fontId="2" fillId="0" borderId="0" xfId="0" applyNumberFormat="1" applyFont="1" applyAlignment="1"/>
    <xf numFmtId="10" fontId="2" fillId="0" borderId="0" xfId="3" applyNumberFormat="1" applyFont="1"/>
    <xf numFmtId="164" fontId="2" fillId="0" borderId="0" xfId="0" applyNumberFormat="1" applyFont="1"/>
    <xf numFmtId="1" fontId="2" fillId="0" borderId="0" xfId="0" applyNumberFormat="1" applyFont="1"/>
    <xf numFmtId="1" fontId="4" fillId="0" borderId="0" xfId="0" applyNumberFormat="1" applyFont="1" applyAlignment="1">
      <alignment horizontal="center"/>
    </xf>
    <xf numFmtId="10" fontId="0" fillId="0" borderId="0" xfId="3" applyNumberFormat="1" applyFont="1"/>
    <xf numFmtId="4" fontId="0" fillId="0" borderId="0" xfId="0" applyNumberFormat="1"/>
    <xf numFmtId="0" fontId="2" fillId="0" borderId="0" xfId="0" applyNumberFormat="1" applyFont="1" applyAlignment="1"/>
    <xf numFmtId="0" fontId="6" fillId="0" borderId="0" xfId="2" applyAlignment="1" applyProtection="1"/>
    <xf numFmtId="1" fontId="5" fillId="2" borderId="2" xfId="0" applyNumberFormat="1" applyFont="1" applyFill="1" applyBorder="1" applyAlignment="1">
      <alignment horizontal="center"/>
    </xf>
    <xf numFmtId="0" fontId="2" fillId="2" borderId="2" xfId="0" applyFont="1" applyFill="1" applyBorder="1"/>
    <xf numFmtId="1" fontId="5" fillId="2" borderId="2" xfId="0" applyNumberFormat="1" applyFont="1" applyFill="1" applyBorder="1" applyAlignment="1">
      <alignment horizontal="right"/>
    </xf>
    <xf numFmtId="164" fontId="0" fillId="0" borderId="0" xfId="0" applyNumberFormat="1"/>
    <xf numFmtId="0" fontId="2" fillId="0" borderId="0" xfId="0" applyNumberFormat="1" applyFont="1"/>
  </cellXfs>
  <cellStyles count="4">
    <cellStyle name="comma (0)" xfId="1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Microsoft Sales vs Net Income</a:t>
            </a:r>
          </a:p>
        </c:rich>
      </c:tx>
      <c:layout>
        <c:manualLayout>
          <c:xMode val="edge"/>
          <c:yMode val="edge"/>
          <c:x val="0.33112909150049596"/>
          <c:y val="0.1959376441581166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965815411094816"/>
          <c:y val="0.2855051300405631"/>
          <c:w val="0.76996192911131478"/>
          <c:h val="0.608602401972480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CH1_4!$A$5</c:f>
              <c:strCache>
                <c:ptCount val="1"/>
                <c:pt idx="0">
                  <c:v>Sales</c:v>
                </c:pt>
              </c:strCache>
            </c:strRef>
          </c:tx>
          <c:invertIfNegative val="0"/>
          <c:cat>
            <c:numRef>
              <c:f>CH1_4!$B$4:$G$4</c:f>
              <c:numCache>
                <c:formatCode>0</c:formatCode>
                <c:ptCount val="6"/>
                <c:pt idx="0">
                  <c:v>2013</c:v>
                </c:pt>
                <c:pt idx="1">
                  <c:v>2012</c:v>
                </c:pt>
                <c:pt idx="2">
                  <c:v>2011</c:v>
                </c:pt>
                <c:pt idx="3">
                  <c:v>2010</c:v>
                </c:pt>
                <c:pt idx="4">
                  <c:v>2009</c:v>
                </c:pt>
                <c:pt idx="5">
                  <c:v>2008</c:v>
                </c:pt>
              </c:numCache>
            </c:numRef>
          </c:cat>
          <c:val>
            <c:numRef>
              <c:f>CH1_4!$B$5:$G$5</c:f>
              <c:numCache>
                <c:formatCode>#,##0.00</c:formatCode>
                <c:ptCount val="6"/>
                <c:pt idx="0">
                  <c:v>77849</c:v>
                </c:pt>
                <c:pt idx="1">
                  <c:v>73723</c:v>
                </c:pt>
                <c:pt idx="2">
                  <c:v>69943</c:v>
                </c:pt>
                <c:pt idx="3">
                  <c:v>62484</c:v>
                </c:pt>
                <c:pt idx="4">
                  <c:v>58437</c:v>
                </c:pt>
                <c:pt idx="5">
                  <c:v>60420</c:v>
                </c:pt>
              </c:numCache>
            </c:numRef>
          </c:val>
        </c:ser>
        <c:ser>
          <c:idx val="1"/>
          <c:order val="1"/>
          <c:tx>
            <c:strRef>
              <c:f>CH1_4!$A$6</c:f>
              <c:strCache>
                <c:ptCount val="1"/>
                <c:pt idx="0">
                  <c:v>Net Income</c:v>
                </c:pt>
              </c:strCache>
            </c:strRef>
          </c:tx>
          <c:invertIfNegative val="0"/>
          <c:cat>
            <c:numRef>
              <c:f>CH1_4!$B$4:$G$4</c:f>
              <c:numCache>
                <c:formatCode>0</c:formatCode>
                <c:ptCount val="6"/>
                <c:pt idx="0">
                  <c:v>2013</c:v>
                </c:pt>
                <c:pt idx="1">
                  <c:v>2012</c:v>
                </c:pt>
                <c:pt idx="2">
                  <c:v>2011</c:v>
                </c:pt>
                <c:pt idx="3">
                  <c:v>2010</c:v>
                </c:pt>
                <c:pt idx="4">
                  <c:v>2009</c:v>
                </c:pt>
                <c:pt idx="5">
                  <c:v>2008</c:v>
                </c:pt>
              </c:numCache>
            </c:numRef>
          </c:cat>
          <c:val>
            <c:numRef>
              <c:f>CH1_4!$B$6:$G$6</c:f>
              <c:numCache>
                <c:formatCode>#,##0.00</c:formatCode>
                <c:ptCount val="6"/>
                <c:pt idx="0">
                  <c:v>21863</c:v>
                </c:pt>
                <c:pt idx="1">
                  <c:v>16978</c:v>
                </c:pt>
                <c:pt idx="2">
                  <c:v>23150</c:v>
                </c:pt>
                <c:pt idx="3">
                  <c:v>18760</c:v>
                </c:pt>
                <c:pt idx="4">
                  <c:v>14569</c:v>
                </c:pt>
                <c:pt idx="5">
                  <c:v>17681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1524488"/>
        <c:axId val="531531936"/>
      </c:barChart>
      <c:catAx>
        <c:axId val="531524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Years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531531936"/>
        <c:crosses val="autoZero"/>
        <c:auto val="1"/>
        <c:lblAlgn val="ctr"/>
        <c:lblOffset val="100"/>
        <c:noMultiLvlLbl val="0"/>
      </c:catAx>
      <c:valAx>
        <c:axId val="53153193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Millions of Dollars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531524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788855463526449"/>
          <c:y val="0.54023653861449139"/>
          <c:w val="9.545041853036508E-2"/>
          <c:h val="7.3062276306370799E-2"/>
        </c:manualLayout>
      </c:layout>
      <c:overlay val="0"/>
      <c:txPr>
        <a:bodyPr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Microsoft Sales vs Net Income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460982699743178"/>
          <c:y val="0.24726666666666666"/>
          <c:w val="0.63511133688934041"/>
          <c:h val="0.530044619422572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CH1_7!$A$5</c:f>
              <c:strCache>
                <c:ptCount val="1"/>
                <c:pt idx="0">
                  <c:v>Sales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CH1_7!$B$4:$G$4</c:f>
              <c:numCache>
                <c:formatCode>0</c:formatCode>
                <c:ptCount val="6"/>
                <c:pt idx="0">
                  <c:v>2013</c:v>
                </c:pt>
                <c:pt idx="1">
                  <c:v>2012</c:v>
                </c:pt>
                <c:pt idx="2">
                  <c:v>2011</c:v>
                </c:pt>
                <c:pt idx="3">
                  <c:v>2010</c:v>
                </c:pt>
                <c:pt idx="4">
                  <c:v>2009</c:v>
                </c:pt>
                <c:pt idx="5">
                  <c:v>2008</c:v>
                </c:pt>
              </c:numCache>
            </c:numRef>
          </c:cat>
          <c:val>
            <c:numRef>
              <c:f>CH1_7!$B$5:$G$5</c:f>
              <c:numCache>
                <c:formatCode>#,##0.00</c:formatCode>
                <c:ptCount val="6"/>
                <c:pt idx="0">
                  <c:v>77849</c:v>
                </c:pt>
                <c:pt idx="1">
                  <c:v>73723</c:v>
                </c:pt>
                <c:pt idx="2">
                  <c:v>69943</c:v>
                </c:pt>
                <c:pt idx="3">
                  <c:v>62484</c:v>
                </c:pt>
                <c:pt idx="4">
                  <c:v>58437</c:v>
                </c:pt>
                <c:pt idx="5">
                  <c:v>60420</c:v>
                </c:pt>
              </c:numCache>
            </c:numRef>
          </c:val>
        </c:ser>
        <c:ser>
          <c:idx val="1"/>
          <c:order val="1"/>
          <c:tx>
            <c:strRef>
              <c:f>CH1_7!$A$6</c:f>
              <c:strCache>
                <c:ptCount val="1"/>
                <c:pt idx="0">
                  <c:v>Net Income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CH1_7!$B$4:$G$4</c:f>
              <c:numCache>
                <c:formatCode>0</c:formatCode>
                <c:ptCount val="6"/>
                <c:pt idx="0">
                  <c:v>2013</c:v>
                </c:pt>
                <c:pt idx="1">
                  <c:v>2012</c:v>
                </c:pt>
                <c:pt idx="2">
                  <c:v>2011</c:v>
                </c:pt>
                <c:pt idx="3">
                  <c:v>2010</c:v>
                </c:pt>
                <c:pt idx="4">
                  <c:v>2009</c:v>
                </c:pt>
                <c:pt idx="5">
                  <c:v>2008</c:v>
                </c:pt>
              </c:numCache>
            </c:numRef>
          </c:cat>
          <c:val>
            <c:numRef>
              <c:f>CH1_7!$B$6:$G$6</c:f>
              <c:numCache>
                <c:formatCode>#,##0.00</c:formatCode>
                <c:ptCount val="6"/>
                <c:pt idx="0">
                  <c:v>21863</c:v>
                </c:pt>
                <c:pt idx="1">
                  <c:v>16978</c:v>
                </c:pt>
                <c:pt idx="2">
                  <c:v>23150</c:v>
                </c:pt>
                <c:pt idx="3">
                  <c:v>18760</c:v>
                </c:pt>
                <c:pt idx="4">
                  <c:v>14569</c:v>
                </c:pt>
                <c:pt idx="5">
                  <c:v>17681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1526448"/>
        <c:axId val="531522528"/>
      </c:barChart>
      <c:catAx>
        <c:axId val="531526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522528"/>
        <c:crosses val="autoZero"/>
        <c:auto val="1"/>
        <c:lblAlgn val="ctr"/>
        <c:lblOffset val="100"/>
        <c:noMultiLvlLbl val="0"/>
      </c:catAx>
      <c:valAx>
        <c:axId val="531522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Millions</a:t>
                </a:r>
                <a:r>
                  <a:rPr lang="en-US" b="1" baseline="0"/>
                  <a:t> of Dollars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526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Microsoft Sales vs Net Income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460982699743178"/>
          <c:y val="0.24726666666666666"/>
          <c:w val="0.63511133688934041"/>
          <c:h val="0.53004461942257219"/>
        </c:manualLayout>
      </c:layout>
      <c:scatterChart>
        <c:scatterStyle val="lineMarker"/>
        <c:varyColors val="0"/>
        <c:ser>
          <c:idx val="0"/>
          <c:order val="0"/>
          <c:tx>
            <c:strRef>
              <c:f>CH1_7!$A$5</c:f>
              <c:strCache>
                <c:ptCount val="1"/>
                <c:pt idx="0">
                  <c:v>Sales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CH1_7!$B$4:$G$4</c:f>
              <c:numCache>
                <c:formatCode>0</c:formatCode>
                <c:ptCount val="6"/>
                <c:pt idx="0">
                  <c:v>2013</c:v>
                </c:pt>
                <c:pt idx="1">
                  <c:v>2012</c:v>
                </c:pt>
                <c:pt idx="2">
                  <c:v>2011</c:v>
                </c:pt>
                <c:pt idx="3">
                  <c:v>2010</c:v>
                </c:pt>
                <c:pt idx="4">
                  <c:v>2009</c:v>
                </c:pt>
                <c:pt idx="5">
                  <c:v>2008</c:v>
                </c:pt>
              </c:numCache>
            </c:numRef>
          </c:xVal>
          <c:yVal>
            <c:numRef>
              <c:f>CH1_7!$B$5:$G$5</c:f>
              <c:numCache>
                <c:formatCode>#,##0.00</c:formatCode>
                <c:ptCount val="6"/>
                <c:pt idx="0">
                  <c:v>77849</c:v>
                </c:pt>
                <c:pt idx="1">
                  <c:v>73723</c:v>
                </c:pt>
                <c:pt idx="2">
                  <c:v>69943</c:v>
                </c:pt>
                <c:pt idx="3">
                  <c:v>62484</c:v>
                </c:pt>
                <c:pt idx="4">
                  <c:v>58437</c:v>
                </c:pt>
                <c:pt idx="5">
                  <c:v>60420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CH1_7!$A$6</c:f>
              <c:strCache>
                <c:ptCount val="1"/>
                <c:pt idx="0">
                  <c:v>Net Income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CH1_7!$B$4:$G$4</c:f>
              <c:numCache>
                <c:formatCode>0</c:formatCode>
                <c:ptCount val="6"/>
                <c:pt idx="0">
                  <c:v>2013</c:v>
                </c:pt>
                <c:pt idx="1">
                  <c:v>2012</c:v>
                </c:pt>
                <c:pt idx="2">
                  <c:v>2011</c:v>
                </c:pt>
                <c:pt idx="3">
                  <c:v>2010</c:v>
                </c:pt>
                <c:pt idx="4">
                  <c:v>2009</c:v>
                </c:pt>
                <c:pt idx="5">
                  <c:v>2008</c:v>
                </c:pt>
              </c:numCache>
            </c:numRef>
          </c:xVal>
          <c:yVal>
            <c:numRef>
              <c:f>CH1_7!$B$6:$G$6</c:f>
              <c:numCache>
                <c:formatCode>#,##0.00</c:formatCode>
                <c:ptCount val="6"/>
                <c:pt idx="0">
                  <c:v>21863</c:v>
                </c:pt>
                <c:pt idx="1">
                  <c:v>16978</c:v>
                </c:pt>
                <c:pt idx="2">
                  <c:v>23150</c:v>
                </c:pt>
                <c:pt idx="3">
                  <c:v>18760</c:v>
                </c:pt>
                <c:pt idx="4">
                  <c:v>14569</c:v>
                </c:pt>
                <c:pt idx="5">
                  <c:v>17681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8203936"/>
        <c:axId val="478202368"/>
      </c:scatterChart>
      <c:valAx>
        <c:axId val="478203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202368"/>
        <c:crosses val="autoZero"/>
        <c:crossBetween val="midCat"/>
      </c:valAx>
      <c:valAx>
        <c:axId val="478202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Millions</a:t>
                </a:r>
                <a:r>
                  <a:rPr lang="en-US" b="1" baseline="0"/>
                  <a:t> of Dollars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2039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Microsoft Sales vs Net Income</a:t>
            </a:r>
          </a:p>
          <a:p>
            <a:pPr>
              <a:defRPr sz="1200"/>
            </a:pPr>
            <a:r>
              <a:rPr lang="en-US" sz="1200"/>
              <a:t>2008 to 2013</a:t>
            </a:r>
          </a:p>
        </c:rich>
      </c:tx>
      <c:layout>
        <c:manualLayout>
          <c:xMode val="edge"/>
          <c:yMode val="edge"/>
          <c:x val="0.36569124423963134"/>
          <c:y val="1.33333333333333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753274792263871"/>
          <c:y val="0.24726666666666669"/>
          <c:w val="0.79712162995754565"/>
          <c:h val="0.457543832020997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CH1_8!$A$5</c:f>
              <c:strCache>
                <c:ptCount val="1"/>
                <c:pt idx="0">
                  <c:v>Sales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CH1_8!$B$4:$G$4</c:f>
              <c:numCache>
                <c:formatCode>0</c:formatCode>
                <c:ptCount val="6"/>
                <c:pt idx="0">
                  <c:v>2013</c:v>
                </c:pt>
                <c:pt idx="1">
                  <c:v>2012</c:v>
                </c:pt>
                <c:pt idx="2">
                  <c:v>2011</c:v>
                </c:pt>
                <c:pt idx="3">
                  <c:v>2010</c:v>
                </c:pt>
                <c:pt idx="4">
                  <c:v>2009</c:v>
                </c:pt>
                <c:pt idx="5">
                  <c:v>2008</c:v>
                </c:pt>
              </c:numCache>
            </c:numRef>
          </c:cat>
          <c:val>
            <c:numRef>
              <c:f>CH1_8!$B$5:$G$5</c:f>
              <c:numCache>
                <c:formatCode>#,##0.00</c:formatCode>
                <c:ptCount val="6"/>
                <c:pt idx="0">
                  <c:v>77849</c:v>
                </c:pt>
                <c:pt idx="1">
                  <c:v>73723</c:v>
                </c:pt>
                <c:pt idx="2">
                  <c:v>69943</c:v>
                </c:pt>
                <c:pt idx="3">
                  <c:v>62484</c:v>
                </c:pt>
                <c:pt idx="4">
                  <c:v>58437</c:v>
                </c:pt>
                <c:pt idx="5">
                  <c:v>60420</c:v>
                </c:pt>
              </c:numCache>
            </c:numRef>
          </c:val>
        </c:ser>
        <c:ser>
          <c:idx val="1"/>
          <c:order val="1"/>
          <c:tx>
            <c:strRef>
              <c:f>CH1_8!$A$6</c:f>
              <c:strCache>
                <c:ptCount val="1"/>
                <c:pt idx="0">
                  <c:v>Net Income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CH1_8!$B$4:$G$4</c:f>
              <c:numCache>
                <c:formatCode>0</c:formatCode>
                <c:ptCount val="6"/>
                <c:pt idx="0">
                  <c:v>2013</c:v>
                </c:pt>
                <c:pt idx="1">
                  <c:v>2012</c:v>
                </c:pt>
                <c:pt idx="2">
                  <c:v>2011</c:v>
                </c:pt>
                <c:pt idx="3">
                  <c:v>2010</c:v>
                </c:pt>
                <c:pt idx="4">
                  <c:v>2009</c:v>
                </c:pt>
                <c:pt idx="5">
                  <c:v>2008</c:v>
                </c:pt>
              </c:numCache>
            </c:numRef>
          </c:cat>
          <c:val>
            <c:numRef>
              <c:f>CH1_8!$B$6:$G$6</c:f>
              <c:numCache>
                <c:formatCode>#,##0.00</c:formatCode>
                <c:ptCount val="6"/>
                <c:pt idx="0">
                  <c:v>21863</c:v>
                </c:pt>
                <c:pt idx="1">
                  <c:v>16978</c:v>
                </c:pt>
                <c:pt idx="2">
                  <c:v>23150</c:v>
                </c:pt>
                <c:pt idx="3">
                  <c:v>18760</c:v>
                </c:pt>
                <c:pt idx="4">
                  <c:v>14569</c:v>
                </c:pt>
                <c:pt idx="5">
                  <c:v>17681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8208640"/>
        <c:axId val="531525272"/>
      </c:barChart>
      <c:dateAx>
        <c:axId val="4782086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Years</a:t>
                </a:r>
              </a:p>
            </c:rich>
          </c:tx>
          <c:layout>
            <c:manualLayout>
              <c:xMode val="edge"/>
              <c:yMode val="edge"/>
              <c:x val="0.5437951304474038"/>
              <c:y val="0.792798950131233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525272"/>
        <c:crosses val="autoZero"/>
        <c:auto val="0"/>
        <c:lblOffset val="100"/>
        <c:baseTimeUnit val="days"/>
      </c:dateAx>
      <c:valAx>
        <c:axId val="53152527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Millions of Dollars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208640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6657607315214633"/>
          <c:y val="0.87416587926509182"/>
          <c:w val="0.22352988134547697"/>
          <c:h val="0.112500787401574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solidFill>
                  <a:schemeClr val="tx1"/>
                </a:solidFill>
              </a:rPr>
              <a:t>Microsoft Sales vs Net Income</a:t>
            </a:r>
          </a:p>
          <a:p>
            <a:pPr>
              <a:defRPr sz="1200">
                <a:solidFill>
                  <a:schemeClr val="tx1"/>
                </a:solidFill>
              </a:defRPr>
            </a:pPr>
            <a:r>
              <a:rPr lang="en-US" sz="1200">
                <a:solidFill>
                  <a:schemeClr val="tx1"/>
                </a:solidFill>
              </a:rPr>
              <a:t>2008 to 2013</a:t>
            </a:r>
          </a:p>
        </c:rich>
      </c:tx>
      <c:layout>
        <c:manualLayout>
          <c:xMode val="edge"/>
          <c:yMode val="edge"/>
          <c:x val="0.36569124423963134"/>
          <c:y val="1.33333333333333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753274792263871"/>
          <c:y val="0.24726666666666669"/>
          <c:w val="0.79712162995754565"/>
          <c:h val="0.45754383202099735"/>
        </c:manualLayout>
      </c:layout>
      <c:scatterChart>
        <c:scatterStyle val="lineMarker"/>
        <c:varyColors val="0"/>
        <c:ser>
          <c:idx val="0"/>
          <c:order val="0"/>
          <c:tx>
            <c:strRef>
              <c:f>CH1_8!$A$5</c:f>
              <c:strCache>
                <c:ptCount val="1"/>
                <c:pt idx="0">
                  <c:v>Sales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CH1_8!$B$4:$G$4</c:f>
              <c:numCache>
                <c:formatCode>0</c:formatCode>
                <c:ptCount val="6"/>
                <c:pt idx="0">
                  <c:v>2013</c:v>
                </c:pt>
                <c:pt idx="1">
                  <c:v>2012</c:v>
                </c:pt>
                <c:pt idx="2">
                  <c:v>2011</c:v>
                </c:pt>
                <c:pt idx="3">
                  <c:v>2010</c:v>
                </c:pt>
                <c:pt idx="4">
                  <c:v>2009</c:v>
                </c:pt>
                <c:pt idx="5">
                  <c:v>2008</c:v>
                </c:pt>
              </c:numCache>
            </c:numRef>
          </c:xVal>
          <c:yVal>
            <c:numRef>
              <c:f>CH1_8!$B$5:$G$5</c:f>
              <c:numCache>
                <c:formatCode>#,##0.00</c:formatCode>
                <c:ptCount val="6"/>
                <c:pt idx="0">
                  <c:v>77849</c:v>
                </c:pt>
                <c:pt idx="1">
                  <c:v>73723</c:v>
                </c:pt>
                <c:pt idx="2">
                  <c:v>69943</c:v>
                </c:pt>
                <c:pt idx="3">
                  <c:v>62484</c:v>
                </c:pt>
                <c:pt idx="4">
                  <c:v>58437</c:v>
                </c:pt>
                <c:pt idx="5">
                  <c:v>60420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CH1_8!$A$6</c:f>
              <c:strCache>
                <c:ptCount val="1"/>
                <c:pt idx="0">
                  <c:v>Net Income</c:v>
                </c:pt>
              </c:strCache>
            </c:strRef>
          </c:tx>
          <c:spPr>
            <a:ln w="28575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CH1_8!$B$4:$G$4</c:f>
              <c:numCache>
                <c:formatCode>0</c:formatCode>
                <c:ptCount val="6"/>
                <c:pt idx="0">
                  <c:v>2013</c:v>
                </c:pt>
                <c:pt idx="1">
                  <c:v>2012</c:v>
                </c:pt>
                <c:pt idx="2">
                  <c:v>2011</c:v>
                </c:pt>
                <c:pt idx="3">
                  <c:v>2010</c:v>
                </c:pt>
                <c:pt idx="4">
                  <c:v>2009</c:v>
                </c:pt>
                <c:pt idx="5">
                  <c:v>2008</c:v>
                </c:pt>
              </c:numCache>
            </c:numRef>
          </c:xVal>
          <c:yVal>
            <c:numRef>
              <c:f>CH1_8!$B$6:$G$6</c:f>
              <c:numCache>
                <c:formatCode>#,##0.00</c:formatCode>
                <c:ptCount val="6"/>
                <c:pt idx="0">
                  <c:v>21863</c:v>
                </c:pt>
                <c:pt idx="1">
                  <c:v>16978</c:v>
                </c:pt>
                <c:pt idx="2">
                  <c:v>23150</c:v>
                </c:pt>
                <c:pt idx="3">
                  <c:v>18760</c:v>
                </c:pt>
                <c:pt idx="4">
                  <c:v>14569</c:v>
                </c:pt>
                <c:pt idx="5">
                  <c:v>17681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1527232"/>
        <c:axId val="531526840"/>
      </c:scatterChart>
      <c:valAx>
        <c:axId val="531527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Years</a:t>
                </a:r>
              </a:p>
            </c:rich>
          </c:tx>
          <c:layout>
            <c:manualLayout>
              <c:xMode val="edge"/>
              <c:yMode val="edge"/>
              <c:x val="0.5437951304474038"/>
              <c:y val="0.792798950131233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526840"/>
        <c:crosses val="autoZero"/>
        <c:crossBetween val="midCat"/>
      </c:valAx>
      <c:valAx>
        <c:axId val="53152684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Millions of Dollars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527232"/>
        <c:crosses val="autoZero"/>
        <c:crossBetween val="midCat"/>
        <c:majorUnit val="2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6657607315214633"/>
          <c:y val="0.87416587926509182"/>
          <c:w val="0.30157661743894915"/>
          <c:h val="0.112500787401574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8"/>
  <sheetViews>
    <sheetView zoomScale="130" workbookViewId="0"/>
  </sheetViews>
  <pageMargins left="0.7" right="0.7" top="0.75" bottom="0.75" header="0.3" footer="0.3"/>
  <pageSetup orientation="landscape" horizontalDpi="200" verticalDpi="20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0423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21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0</xdr:rowOff>
    </xdr:from>
    <xdr:to>
      <xdr:col>7</xdr:col>
      <xdr:colOff>0</xdr:colOff>
      <xdr:row>32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21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0</xdr:rowOff>
    </xdr:from>
    <xdr:to>
      <xdr:col>7</xdr:col>
      <xdr:colOff>0</xdr:colOff>
      <xdr:row>32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2"/>
  <sheetViews>
    <sheetView tabSelected="1" zoomScaleNormal="100" workbookViewId="0"/>
  </sheetViews>
  <sheetFormatPr defaultRowHeight="15"/>
  <sheetData>
    <row r="1" spans="1:6">
      <c r="A1" s="15" t="s">
        <v>0</v>
      </c>
      <c r="B1" s="15"/>
      <c r="C1" s="15"/>
      <c r="D1" s="15"/>
      <c r="E1" s="15"/>
      <c r="F1" s="15"/>
    </row>
    <row r="2" spans="1:6">
      <c r="A2" s="3" t="s">
        <v>1</v>
      </c>
      <c r="B2" s="3"/>
      <c r="C2" s="3"/>
      <c r="D2" s="3"/>
      <c r="E2" s="3"/>
      <c r="F2" s="3"/>
    </row>
    <row r="3" spans="1:6">
      <c r="A3" s="1" t="str">
        <f>TEXT(F4,"#")&amp;" to "&amp;TEXT(A4,"#")</f>
        <v>2008 to 2013</v>
      </c>
      <c r="B3" s="2"/>
      <c r="C3" s="2"/>
      <c r="D3" s="2"/>
      <c r="E3" s="2"/>
      <c r="F3" s="2"/>
    </row>
    <row r="4" spans="1:6">
      <c r="A4" s="11">
        <v>2013</v>
      </c>
      <c r="B4" s="11">
        <f>A4-1</f>
        <v>2012</v>
      </c>
      <c r="C4" s="11">
        <f>B4-1</f>
        <v>2011</v>
      </c>
      <c r="D4" s="11">
        <f>C4-1</f>
        <v>2010</v>
      </c>
      <c r="E4" s="11">
        <f>D4-1</f>
        <v>2009</v>
      </c>
      <c r="F4" s="11">
        <f>E4-1</f>
        <v>2008</v>
      </c>
    </row>
    <row r="5" spans="1:6">
      <c r="A5" s="21">
        <v>77849</v>
      </c>
      <c r="B5" s="21">
        <v>73723</v>
      </c>
      <c r="C5" s="21">
        <v>69943</v>
      </c>
      <c r="D5" s="21">
        <v>62484</v>
      </c>
      <c r="E5" s="21">
        <v>58437</v>
      </c>
      <c r="F5" s="21">
        <v>60420</v>
      </c>
    </row>
    <row r="12" spans="1:6">
      <c r="A12" s="16" t="str">
        <f>HYPERLINK("http://www.microsoft.com/investor/EarningsAndFinancials/TrendedHistory/AnnualStatements.aspx","Source: Microsoft.com")</f>
        <v>Source: Microsoft.com</v>
      </c>
    </row>
  </sheetData>
  <phoneticPr fontId="2" type="noConversion"/>
  <printOptions gridLines="1" gridLinesSet="0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5"/>
  <sheetViews>
    <sheetView zoomScaleNormal="100" workbookViewId="0"/>
  </sheetViews>
  <sheetFormatPr defaultRowHeight="15"/>
  <sheetData>
    <row r="1" spans="1:6">
      <c r="A1" s="5" t="str">
        <f>CH1_1!A1</f>
        <v>Microsoft Corporation Sales</v>
      </c>
      <c r="B1" s="2"/>
      <c r="C1" s="2"/>
      <c r="D1" s="2"/>
      <c r="E1" s="2"/>
      <c r="F1" s="2"/>
    </row>
    <row r="2" spans="1:6">
      <c r="A2" s="6" t="str">
        <f>CH1_1!A2</f>
        <v>(Millions of Dollars)</v>
      </c>
      <c r="B2" s="7"/>
      <c r="C2" s="7"/>
      <c r="D2" s="7"/>
      <c r="E2" s="7"/>
      <c r="F2" s="7"/>
    </row>
    <row r="3" spans="1:6">
      <c r="A3" s="5" t="str">
        <f>CH1_1!A3</f>
        <v>2008 to 2013</v>
      </c>
      <c r="B3" s="2"/>
      <c r="C3" s="2"/>
      <c r="D3" s="2"/>
      <c r="E3" s="2"/>
      <c r="F3" s="2"/>
    </row>
    <row r="4" spans="1:6">
      <c r="A4" s="12">
        <f>CH1_1!A4</f>
        <v>2013</v>
      </c>
      <c r="B4" s="12">
        <f>CH1_1!B4</f>
        <v>2012</v>
      </c>
      <c r="C4" s="12">
        <f>CH1_1!C4</f>
        <v>2011</v>
      </c>
      <c r="D4" s="12">
        <f>CH1_1!D4</f>
        <v>2010</v>
      </c>
      <c r="E4" s="12">
        <f>CH1_1!E4</f>
        <v>2009</v>
      </c>
      <c r="F4" s="12">
        <f>CH1_1!F4</f>
        <v>2008</v>
      </c>
    </row>
    <row r="5" spans="1:6">
      <c r="A5" s="8">
        <f>CH1_1!A5</f>
        <v>77849</v>
      </c>
      <c r="B5" s="8">
        <f>CH1_1!B5</f>
        <v>73723</v>
      </c>
      <c r="C5" s="8">
        <f>CH1_1!C5</f>
        <v>69943</v>
      </c>
      <c r="D5" s="8">
        <f>CH1_1!D5</f>
        <v>62484</v>
      </c>
      <c r="E5" s="8">
        <f>CH1_1!E5</f>
        <v>58437</v>
      </c>
      <c r="F5" s="8">
        <f>CH1_1!F5</f>
        <v>60420</v>
      </c>
    </row>
  </sheetData>
  <phoneticPr fontId="2" type="noConversion"/>
  <printOptions gridLines="1" gridLinesSet="0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5"/>
  <sheetViews>
    <sheetView zoomScaleNormal="100" workbookViewId="0"/>
  </sheetViews>
  <sheetFormatPr defaultRowHeight="15"/>
  <sheetData>
    <row r="1" spans="1:6">
      <c r="A1" s="5" t="str">
        <f>CH1_1!A1</f>
        <v>Microsoft Corporation Sales</v>
      </c>
      <c r="B1" s="2"/>
      <c r="C1" s="2"/>
      <c r="D1" s="2"/>
      <c r="E1" s="2"/>
      <c r="F1" s="2"/>
    </row>
    <row r="2" spans="1:6">
      <c r="A2" s="6" t="str">
        <f>CH1_1!A2</f>
        <v>(Millions of Dollars)</v>
      </c>
      <c r="B2" s="7"/>
      <c r="C2" s="7"/>
      <c r="D2" s="7"/>
      <c r="E2" s="7"/>
      <c r="F2" s="7"/>
    </row>
    <row r="3" spans="1:6" ht="15.75" thickBot="1">
      <c r="A3" s="5" t="str">
        <f>CH1_1!A3</f>
        <v>2008 to 2013</v>
      </c>
      <c r="B3" s="2"/>
      <c r="C3" s="2"/>
      <c r="D3" s="2"/>
      <c r="E3" s="2"/>
      <c r="F3" s="2"/>
    </row>
    <row r="4" spans="1:6" ht="15.75" thickBot="1">
      <c r="A4" s="17">
        <f>CH1_1!A4</f>
        <v>2013</v>
      </c>
      <c r="B4" s="17">
        <f>CH1_1!B4</f>
        <v>2012</v>
      </c>
      <c r="C4" s="17">
        <f>CH1_1!C4</f>
        <v>2011</v>
      </c>
      <c r="D4" s="17">
        <f>CH1_1!D4</f>
        <v>2010</v>
      </c>
      <c r="E4" s="17">
        <f>CH1_1!E4</f>
        <v>2009</v>
      </c>
      <c r="F4" s="17">
        <f>CH1_1!F4</f>
        <v>2008</v>
      </c>
    </row>
    <row r="5" spans="1:6">
      <c r="A5" s="8">
        <f>CH1_1!A5</f>
        <v>77849</v>
      </c>
      <c r="B5" s="8">
        <f>CH1_1!B5</f>
        <v>73723</v>
      </c>
      <c r="C5" s="8">
        <f>CH1_1!C5</f>
        <v>69943</v>
      </c>
      <c r="D5" s="8">
        <f>CH1_1!D5</f>
        <v>62484</v>
      </c>
      <c r="E5" s="8">
        <f>CH1_1!E5</f>
        <v>58437</v>
      </c>
      <c r="F5" s="8">
        <f>CH1_1!F5</f>
        <v>60420</v>
      </c>
    </row>
  </sheetData>
  <phoneticPr fontId="4" type="noConversion"/>
  <printOptions gridLines="1" gridLinesSet="0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1"/>
  <sheetViews>
    <sheetView zoomScaleNormal="100" workbookViewId="0"/>
  </sheetViews>
  <sheetFormatPr defaultRowHeight="15"/>
  <cols>
    <col min="1" max="1" width="18.85546875" customWidth="1"/>
    <col min="3" max="3" width="9.42578125" bestFit="1" customWidth="1"/>
  </cols>
  <sheetData>
    <row r="1" spans="1:11">
      <c r="A1" s="3"/>
      <c r="B1" s="5" t="s">
        <v>2</v>
      </c>
      <c r="C1" s="2"/>
      <c r="D1" s="2"/>
      <c r="E1" s="2"/>
      <c r="F1" s="2"/>
      <c r="G1" s="2"/>
    </row>
    <row r="2" spans="1:11">
      <c r="A2" s="3"/>
      <c r="B2" s="6" t="str">
        <f>CH1_2!A2</f>
        <v>(Millions of Dollars)</v>
      </c>
      <c r="C2" s="7"/>
      <c r="D2" s="7"/>
      <c r="E2" s="7"/>
      <c r="F2" s="7"/>
      <c r="G2" s="7"/>
    </row>
    <row r="3" spans="1:11" ht="15.75" thickBot="1">
      <c r="A3" s="3"/>
      <c r="B3" s="5" t="str">
        <f>CH1_2!A3</f>
        <v>2008 to 2013</v>
      </c>
      <c r="C3" s="2"/>
      <c r="D3" s="2"/>
      <c r="E3" s="2"/>
      <c r="F3" s="2"/>
      <c r="G3" s="2"/>
    </row>
    <row r="4" spans="1:11" ht="15.75" thickBot="1">
      <c r="A4" s="18"/>
      <c r="B4" s="19">
        <f>CH1_2!A4</f>
        <v>2013</v>
      </c>
      <c r="C4" s="19">
        <f>CH1_2!B4</f>
        <v>2012</v>
      </c>
      <c r="D4" s="19">
        <f>CH1_2!C4</f>
        <v>2011</v>
      </c>
      <c r="E4" s="19">
        <f>CH1_2!D4</f>
        <v>2010</v>
      </c>
      <c r="F4" s="19">
        <f>CH1_2!E4</f>
        <v>2009</v>
      </c>
      <c r="G4" s="19">
        <f>CH1_2!F4</f>
        <v>2008</v>
      </c>
    </row>
    <row r="5" spans="1:11">
      <c r="A5" s="3" t="s">
        <v>3</v>
      </c>
      <c r="B5" s="8">
        <f>CH1_1!A5</f>
        <v>77849</v>
      </c>
      <c r="C5" s="8">
        <f>CH1_1!B5</f>
        <v>73723</v>
      </c>
      <c r="D5" s="8">
        <f>CH1_1!C5</f>
        <v>69943</v>
      </c>
      <c r="E5" s="8">
        <f>CH1_1!D5</f>
        <v>62484</v>
      </c>
      <c r="F5" s="8">
        <f>CH1_1!E5</f>
        <v>58437</v>
      </c>
      <c r="G5" s="8">
        <f>CH1_1!F5</f>
        <v>60420</v>
      </c>
    </row>
    <row r="6" spans="1:11">
      <c r="A6" s="3" t="s">
        <v>4</v>
      </c>
      <c r="B6" s="4">
        <v>21863</v>
      </c>
      <c r="C6" s="4">
        <v>16978</v>
      </c>
      <c r="D6" s="4">
        <v>23150</v>
      </c>
      <c r="E6" s="4">
        <v>18760</v>
      </c>
      <c r="F6" s="4">
        <v>14569</v>
      </c>
      <c r="G6" s="4">
        <v>17681</v>
      </c>
      <c r="H6" s="4"/>
      <c r="I6" s="4"/>
      <c r="K6" s="4"/>
    </row>
    <row r="7" spans="1:11">
      <c r="A7" s="3" t="s">
        <v>5</v>
      </c>
      <c r="B7" s="9">
        <f>B6/B5</f>
        <v>0.28083854641678119</v>
      </c>
      <c r="C7" s="9">
        <f t="shared" ref="C7:G7" si="0">C6/C5</f>
        <v>0.23029448069123612</v>
      </c>
      <c r="D7" s="9">
        <f t="shared" si="0"/>
        <v>0.3309838010951775</v>
      </c>
      <c r="E7" s="9">
        <f t="shared" si="0"/>
        <v>0.30023686063632288</v>
      </c>
      <c r="F7" s="9">
        <f t="shared" si="0"/>
        <v>0.24931122405325393</v>
      </c>
      <c r="G7" s="9">
        <f t="shared" si="0"/>
        <v>0.29263488910956637</v>
      </c>
      <c r="K7" s="4"/>
    </row>
    <row r="8" spans="1:11">
      <c r="B8" s="14"/>
      <c r="K8" s="4"/>
    </row>
    <row r="9" spans="1:11">
      <c r="K9" s="4"/>
    </row>
    <row r="10" spans="1:11">
      <c r="K10" s="4"/>
    </row>
    <row r="11" spans="1:11">
      <c r="K11" s="4"/>
    </row>
  </sheetData>
  <phoneticPr fontId="2" type="noConversion"/>
  <printOptions gridLines="1" gridLinesSet="0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17"/>
  <sheetViews>
    <sheetView zoomScaleNormal="100" workbookViewId="0"/>
  </sheetViews>
  <sheetFormatPr defaultRowHeight="15"/>
  <cols>
    <col min="1" max="1" width="18.85546875" customWidth="1"/>
    <col min="2" max="3" width="10.7109375" bestFit="1" customWidth="1"/>
  </cols>
  <sheetData>
    <row r="1" spans="1:10">
      <c r="A1" s="3"/>
      <c r="B1" s="5" t="s">
        <v>2</v>
      </c>
      <c r="C1" s="2"/>
      <c r="D1" s="2"/>
      <c r="E1" s="2"/>
      <c r="F1" s="2"/>
      <c r="G1" s="2"/>
    </row>
    <row r="2" spans="1:10">
      <c r="A2" s="3"/>
      <c r="B2" s="6" t="str">
        <f>CH1_2!A2</f>
        <v>(Millions of Dollars)</v>
      </c>
      <c r="C2" s="7"/>
      <c r="D2" s="7"/>
      <c r="E2" s="7"/>
      <c r="F2" s="7"/>
      <c r="G2" s="7"/>
    </row>
    <row r="3" spans="1:10" ht="15.75" thickBot="1">
      <c r="A3" s="3"/>
      <c r="B3" s="5" t="str">
        <f>CH1_2!A3</f>
        <v>2008 to 2013</v>
      </c>
      <c r="C3" s="2"/>
      <c r="D3" s="2"/>
      <c r="E3" s="2"/>
      <c r="F3" s="2"/>
      <c r="G3" s="2"/>
    </row>
    <row r="4" spans="1:10" ht="15.75" thickBot="1">
      <c r="A4" s="18"/>
      <c r="B4" s="19">
        <f>CH1_2!A4</f>
        <v>2013</v>
      </c>
      <c r="C4" s="19">
        <f>CH1_2!B4</f>
        <v>2012</v>
      </c>
      <c r="D4" s="19">
        <f>CH1_2!C4</f>
        <v>2011</v>
      </c>
      <c r="E4" s="19">
        <f>CH1_2!D4</f>
        <v>2010</v>
      </c>
      <c r="F4" s="19">
        <f>CH1_2!E4</f>
        <v>2009</v>
      </c>
      <c r="G4" s="19">
        <f>CH1_2!F4</f>
        <v>2008</v>
      </c>
    </row>
    <row r="5" spans="1:10">
      <c r="A5" s="3" t="s">
        <v>3</v>
      </c>
      <c r="B5" s="8">
        <f>CH1_1!A5</f>
        <v>77849</v>
      </c>
      <c r="C5" s="8">
        <f>CH1_1!B5</f>
        <v>73723</v>
      </c>
      <c r="D5" s="8">
        <f>CH1_1!C5</f>
        <v>69943</v>
      </c>
      <c r="E5" s="8">
        <f>CH1_1!D5</f>
        <v>62484</v>
      </c>
      <c r="F5" s="8">
        <f>CH1_1!E5</f>
        <v>58437</v>
      </c>
      <c r="G5" s="8">
        <f>CH1_1!F5</f>
        <v>60420</v>
      </c>
    </row>
    <row r="6" spans="1:10">
      <c r="A6" s="3" t="s">
        <v>4</v>
      </c>
      <c r="B6" s="4">
        <f>CH1_4!B6</f>
        <v>21863</v>
      </c>
      <c r="C6" s="4">
        <f>CH1_4!C6</f>
        <v>16978</v>
      </c>
      <c r="D6" s="4">
        <f>CH1_4!D6</f>
        <v>23150</v>
      </c>
      <c r="E6" s="4">
        <f>CH1_4!E6</f>
        <v>18760</v>
      </c>
      <c r="F6" s="4">
        <f>CH1_4!F6</f>
        <v>14569</v>
      </c>
      <c r="G6" s="4">
        <f>CH1_4!G6</f>
        <v>17681</v>
      </c>
      <c r="H6" s="4"/>
      <c r="J6" s="4"/>
    </row>
    <row r="7" spans="1:10">
      <c r="A7" s="3" t="s">
        <v>5</v>
      </c>
      <c r="B7" s="9">
        <f>B6/B5</f>
        <v>0.28083854641678119</v>
      </c>
      <c r="C7" s="9">
        <f t="shared" ref="C7:G7" si="0">C6/C5</f>
        <v>0.23029448069123612</v>
      </c>
      <c r="D7" s="9">
        <f t="shared" si="0"/>
        <v>0.3309838010951775</v>
      </c>
      <c r="E7" s="9">
        <f t="shared" si="0"/>
        <v>0.30023686063632288</v>
      </c>
      <c r="F7" s="9">
        <f t="shared" si="0"/>
        <v>0.24931122405325393</v>
      </c>
      <c r="G7" s="9">
        <f t="shared" si="0"/>
        <v>0.29263488910956637</v>
      </c>
      <c r="J7" s="4"/>
    </row>
    <row r="8" spans="1:10">
      <c r="A8" s="3" t="s">
        <v>6</v>
      </c>
      <c r="B8" s="9">
        <f>(B5/G5)^(1/5)-1</f>
        <v>5.1996908270430575E-2</v>
      </c>
      <c r="C8" s="3"/>
      <c r="D8" s="3"/>
      <c r="E8" s="3"/>
      <c r="F8" s="3"/>
      <c r="G8" s="10"/>
      <c r="J8" s="4"/>
    </row>
    <row r="9" spans="1:10">
      <c r="A9" s="3" t="s">
        <v>7</v>
      </c>
      <c r="B9" s="9">
        <f>(B6/G6)^(1/5)-1</f>
        <v>4.3375383472723517E-2</v>
      </c>
      <c r="C9" s="3"/>
      <c r="D9" s="3"/>
      <c r="E9" s="3"/>
      <c r="F9" s="3"/>
      <c r="G9" s="3"/>
      <c r="J9" s="4"/>
    </row>
    <row r="10" spans="1:10">
      <c r="A10" s="3" t="s">
        <v>8</v>
      </c>
      <c r="B10" s="10">
        <f>B5/C5</f>
        <v>1.0559662520515984</v>
      </c>
      <c r="C10" s="10">
        <f t="shared" ref="C10:F10" si="1">C5/D5</f>
        <v>1.054044007263057</v>
      </c>
      <c r="D10" s="10">
        <f t="shared" si="1"/>
        <v>1.1193745598873313</v>
      </c>
      <c r="E10" s="10">
        <f t="shared" si="1"/>
        <v>1.0692540684840084</v>
      </c>
      <c r="F10" s="10">
        <f t="shared" si="1"/>
        <v>0.96717974180734856</v>
      </c>
      <c r="J10" s="4"/>
    </row>
    <row r="11" spans="1:10">
      <c r="A11" s="3" t="s">
        <v>6</v>
      </c>
      <c r="B11" s="9">
        <f>GEOMEAN(B10:F10)-1</f>
        <v>5.1996908270430575E-2</v>
      </c>
      <c r="C11" s="3"/>
      <c r="D11" s="3"/>
      <c r="E11" s="3"/>
      <c r="F11" s="3"/>
      <c r="J11" s="4"/>
    </row>
    <row r="12" spans="1:10">
      <c r="B12" s="13"/>
    </row>
    <row r="13" spans="1:10">
      <c r="B13" s="14"/>
    </row>
    <row r="17" spans="7:7">
      <c r="G17" s="13"/>
    </row>
  </sheetData>
  <printOptions gridLines="1" gridLinesSet="0"/>
  <pageMargins left="0.75" right="0.75" top="1" bottom="1" header="0.5" footer="0.5"/>
  <pageSetup paperSize="9" orientation="portrait" r:id="rId1"/>
  <headerFooter alignWithMargins="0"/>
  <webPublishItems count="1">
    <webPublishItem id="25017" divId="Chapter 1 Worksheets_25017" sourceType="sheet" destinationFile="C:\Users\Tim\Documents\My Books\FAME6\Chapter 01\XLSheets\Chapter 1 Worksheets.htm"/>
  </webPublishItem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21"/>
  <sheetViews>
    <sheetView zoomScaleNormal="100" workbookViewId="0"/>
  </sheetViews>
  <sheetFormatPr defaultRowHeight="15"/>
  <cols>
    <col min="1" max="1" width="18.5703125" customWidth="1"/>
    <col min="2" max="7" width="10.140625" bestFit="1" customWidth="1"/>
  </cols>
  <sheetData>
    <row r="1" spans="1:7">
      <c r="A1" s="3"/>
      <c r="B1" s="5" t="s">
        <v>2</v>
      </c>
      <c r="C1" s="2"/>
      <c r="D1" s="2"/>
      <c r="E1" s="2"/>
      <c r="F1" s="2"/>
      <c r="G1" s="2"/>
    </row>
    <row r="2" spans="1:7">
      <c r="A2" s="3"/>
      <c r="B2" s="6" t="str">
        <f>CH1_2!A2</f>
        <v>(Millions of Dollars)</v>
      </c>
      <c r="C2" s="7"/>
      <c r="D2" s="7"/>
      <c r="E2" s="7"/>
      <c r="F2" s="7"/>
      <c r="G2" s="7"/>
    </row>
    <row r="3" spans="1:7" ht="15.75" thickBot="1">
      <c r="A3" s="3"/>
      <c r="B3" s="5" t="str">
        <f>CH1_2!A3</f>
        <v>2008 to 2013</v>
      </c>
      <c r="C3" s="2"/>
      <c r="D3" s="2"/>
      <c r="E3" s="2"/>
      <c r="F3" s="2"/>
      <c r="G3" s="2"/>
    </row>
    <row r="4" spans="1:7" ht="15.75" thickBot="1">
      <c r="A4" s="18"/>
      <c r="B4" s="17">
        <f>CH1_1!A4</f>
        <v>2013</v>
      </c>
      <c r="C4" s="17">
        <f>CH1_1!B4</f>
        <v>2012</v>
      </c>
      <c r="D4" s="17">
        <f>CH1_1!C4</f>
        <v>2011</v>
      </c>
      <c r="E4" s="17">
        <f>CH1_1!D4</f>
        <v>2010</v>
      </c>
      <c r="F4" s="17">
        <f>CH1_1!E4</f>
        <v>2009</v>
      </c>
      <c r="G4" s="17">
        <f>CH1_1!F4</f>
        <v>2008</v>
      </c>
    </row>
    <row r="5" spans="1:7">
      <c r="A5" s="3" t="s">
        <v>3</v>
      </c>
      <c r="B5" s="8">
        <f>CH1_1!A5</f>
        <v>77849</v>
      </c>
      <c r="C5" s="8">
        <f>CH1_1!B5</f>
        <v>73723</v>
      </c>
      <c r="D5" s="8">
        <f>CH1_1!C5</f>
        <v>69943</v>
      </c>
      <c r="E5" s="8">
        <f>CH1_1!D5</f>
        <v>62484</v>
      </c>
      <c r="F5" s="8">
        <f>CH1_1!E5</f>
        <v>58437</v>
      </c>
      <c r="G5" s="8">
        <f>CH1_1!F5</f>
        <v>60420</v>
      </c>
    </row>
    <row r="6" spans="1:7">
      <c r="A6" s="3" t="s">
        <v>4</v>
      </c>
      <c r="B6" s="4">
        <f>CH1_4!B6</f>
        <v>21863</v>
      </c>
      <c r="C6" s="4">
        <f>CH1_4!C6</f>
        <v>16978</v>
      </c>
      <c r="D6" s="4">
        <f>CH1_4!D6</f>
        <v>23150</v>
      </c>
      <c r="E6" s="4">
        <f>CH1_4!E6</f>
        <v>18760</v>
      </c>
      <c r="F6" s="4">
        <f>CH1_4!F6</f>
        <v>14569</v>
      </c>
      <c r="G6" s="4">
        <f>CH1_4!G6</f>
        <v>17681</v>
      </c>
    </row>
    <row r="7" spans="1:7">
      <c r="A7" s="3" t="s">
        <v>5</v>
      </c>
      <c r="B7" s="9">
        <f t="shared" ref="B7:G7" si="0">B6/B5</f>
        <v>0.28083854641678119</v>
      </c>
      <c r="C7" s="9">
        <f t="shared" si="0"/>
        <v>0.23029448069123612</v>
      </c>
      <c r="D7" s="9">
        <f t="shared" si="0"/>
        <v>0.3309838010951775</v>
      </c>
      <c r="E7" s="9">
        <f t="shared" si="0"/>
        <v>0.30023686063632288</v>
      </c>
      <c r="F7" s="9">
        <f t="shared" si="0"/>
        <v>0.24931122405325393</v>
      </c>
      <c r="G7" s="9">
        <f t="shared" si="0"/>
        <v>0.29263488910956637</v>
      </c>
    </row>
    <row r="8" spans="1:7">
      <c r="A8" s="3" t="s">
        <v>6</v>
      </c>
      <c r="B8" s="9">
        <f>(B5/G5)^(1/5)-1</f>
        <v>5.1996908270430575E-2</v>
      </c>
      <c r="C8" s="3"/>
      <c r="D8" s="3"/>
      <c r="E8" s="3"/>
      <c r="F8" s="3"/>
      <c r="G8" s="3"/>
    </row>
    <row r="9" spans="1:7">
      <c r="A9" s="3" t="s">
        <v>7</v>
      </c>
      <c r="B9" s="9">
        <f>(B6/G6)^(1/5)-1</f>
        <v>4.3375383472723517E-2</v>
      </c>
      <c r="C9" s="3"/>
      <c r="D9" s="3"/>
      <c r="E9" s="3"/>
      <c r="F9" s="3"/>
      <c r="G9" s="3"/>
    </row>
    <row r="10" spans="1:7">
      <c r="A10" s="3" t="s">
        <v>8</v>
      </c>
      <c r="B10" s="10">
        <f>B5/C5</f>
        <v>1.0559662520515984</v>
      </c>
      <c r="C10" s="10">
        <f>C5/D5</f>
        <v>1.054044007263057</v>
      </c>
      <c r="D10" s="10">
        <f>D5/E5</f>
        <v>1.1193745598873313</v>
      </c>
      <c r="E10" s="10">
        <f>E5/F5</f>
        <v>1.0692540684840084</v>
      </c>
      <c r="F10" s="10">
        <f>F5/G5</f>
        <v>0.96717974180734856</v>
      </c>
      <c r="G10" s="10"/>
    </row>
    <row r="11" spans="1:7">
      <c r="A11" s="3" t="s">
        <v>6</v>
      </c>
      <c r="B11" s="9">
        <f>GEOMEAN(B10:F10)-1</f>
        <v>5.1996908270430575E-2</v>
      </c>
      <c r="C11" s="3"/>
      <c r="D11" s="3"/>
      <c r="E11" s="3"/>
      <c r="F11" s="3"/>
      <c r="G11" s="3"/>
    </row>
    <row r="12" spans="1:7">
      <c r="A12" s="3"/>
      <c r="B12" s="3"/>
      <c r="C12" s="3"/>
      <c r="D12" s="3"/>
      <c r="E12" s="3"/>
      <c r="F12" s="3"/>
      <c r="G12" s="3"/>
    </row>
    <row r="13" spans="1:7">
      <c r="A13" s="3"/>
      <c r="B13" s="3"/>
      <c r="C13" s="3"/>
      <c r="D13" s="3"/>
      <c r="E13" s="3"/>
      <c r="F13" s="3"/>
      <c r="G13" s="3"/>
    </row>
    <row r="14" spans="1:7">
      <c r="A14" s="3"/>
      <c r="B14" s="3"/>
      <c r="C14" s="3"/>
      <c r="D14" s="3"/>
      <c r="E14" s="3"/>
      <c r="F14" s="3"/>
      <c r="G14" s="3"/>
    </row>
    <row r="15" spans="1:7">
      <c r="A15" s="3"/>
      <c r="B15" s="3"/>
      <c r="C15" s="3"/>
      <c r="D15" s="3"/>
      <c r="E15" s="3"/>
      <c r="F15" s="3"/>
      <c r="G15" s="3"/>
    </row>
    <row r="16" spans="1:7">
      <c r="A16" s="3"/>
      <c r="B16" s="3"/>
      <c r="C16" s="3"/>
      <c r="D16" s="3"/>
      <c r="E16" s="3"/>
      <c r="F16" s="3"/>
      <c r="G16" s="3"/>
    </row>
    <row r="17" spans="1:7">
      <c r="A17" s="3"/>
      <c r="B17" s="3"/>
      <c r="C17" s="3"/>
      <c r="D17" s="3"/>
      <c r="E17" s="3"/>
      <c r="F17" s="3"/>
      <c r="G17" s="3"/>
    </row>
    <row r="18" spans="1:7">
      <c r="A18" s="3"/>
      <c r="B18" s="3"/>
      <c r="C18" s="3"/>
      <c r="D18" s="3"/>
      <c r="E18" s="3"/>
      <c r="F18" s="3"/>
      <c r="G18" s="3"/>
    </row>
    <row r="19" spans="1:7">
      <c r="A19" s="3"/>
      <c r="B19" s="3"/>
      <c r="C19" s="3"/>
      <c r="D19" s="3"/>
      <c r="E19" s="3"/>
      <c r="F19" s="3"/>
      <c r="G19" s="3"/>
    </row>
    <row r="20" spans="1:7">
      <c r="A20" s="3"/>
      <c r="B20" s="3"/>
      <c r="C20" s="3"/>
      <c r="D20" s="3"/>
      <c r="E20" s="3"/>
      <c r="F20" s="3"/>
      <c r="G20" s="3"/>
    </row>
    <row r="21" spans="1:7">
      <c r="A21" s="3"/>
      <c r="B21" s="3"/>
      <c r="C21" s="3"/>
      <c r="D21" s="3"/>
      <c r="E21" s="3"/>
      <c r="F21" s="3"/>
      <c r="G21" s="3"/>
    </row>
  </sheetData>
  <phoneticPr fontId="2" type="noConversion"/>
  <printOptions gridLines="1"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21"/>
  <sheetViews>
    <sheetView zoomScaleNormal="100" workbookViewId="0"/>
  </sheetViews>
  <sheetFormatPr defaultRowHeight="15"/>
  <cols>
    <col min="1" max="1" width="18.5703125" customWidth="1"/>
    <col min="2" max="2" width="10.85546875" bestFit="1" customWidth="1"/>
    <col min="3" max="3" width="10.140625" bestFit="1" customWidth="1"/>
    <col min="4" max="6" width="10.85546875" bestFit="1" customWidth="1"/>
    <col min="7" max="7" width="10.42578125" bestFit="1" customWidth="1"/>
    <col min="13" max="13" width="12.42578125" customWidth="1"/>
  </cols>
  <sheetData>
    <row r="1" spans="1:14">
      <c r="A1" s="3"/>
      <c r="B1" s="5" t="s">
        <v>2</v>
      </c>
      <c r="C1" s="2"/>
      <c r="D1" s="2"/>
      <c r="E1" s="2"/>
      <c r="F1" s="2"/>
      <c r="G1" s="2"/>
    </row>
    <row r="2" spans="1:14">
      <c r="A2" s="3"/>
      <c r="B2" s="6" t="str">
        <f>CH1_2!A2</f>
        <v>(Millions of Dollars)</v>
      </c>
      <c r="C2" s="7"/>
      <c r="D2" s="7"/>
      <c r="E2" s="7"/>
      <c r="F2" s="7"/>
      <c r="G2" s="7"/>
      <c r="M2" t="s">
        <v>9</v>
      </c>
      <c r="N2" t="str">
        <f>"Microsoft Sales vs Net Income"&amp;CHAR(13)&amp;B3</f>
        <v>Microsoft Sales vs Net Income_x000D_2008 to 2013</v>
      </c>
    </row>
    <row r="3" spans="1:14" ht="15.75" thickBot="1">
      <c r="A3" s="3"/>
      <c r="B3" s="5" t="str">
        <f>CH1_2!A3</f>
        <v>2008 to 2013</v>
      </c>
      <c r="C3" s="2"/>
      <c r="D3" s="2"/>
      <c r="E3" s="2"/>
      <c r="F3" s="2"/>
      <c r="G3" s="2"/>
    </row>
    <row r="4" spans="1:14" ht="15.75" thickBot="1">
      <c r="A4" s="18"/>
      <c r="B4" s="17">
        <f>CH1_1!A4</f>
        <v>2013</v>
      </c>
      <c r="C4" s="17">
        <f>CH1_1!B4</f>
        <v>2012</v>
      </c>
      <c r="D4" s="17">
        <f>CH1_1!C4</f>
        <v>2011</v>
      </c>
      <c r="E4" s="17">
        <f>CH1_1!D4</f>
        <v>2010</v>
      </c>
      <c r="F4" s="17">
        <f>CH1_1!E4</f>
        <v>2009</v>
      </c>
      <c r="G4" s="17">
        <f>CH1_1!F4</f>
        <v>2008</v>
      </c>
    </row>
    <row r="5" spans="1:14">
      <c r="A5" s="3" t="s">
        <v>3</v>
      </c>
      <c r="B5" s="8">
        <f>CH1_1!A5</f>
        <v>77849</v>
      </c>
      <c r="C5" s="8">
        <f>CH1_1!B5</f>
        <v>73723</v>
      </c>
      <c r="D5" s="8">
        <f>CH1_1!C5</f>
        <v>69943</v>
      </c>
      <c r="E5" s="8">
        <f>CH1_1!D5</f>
        <v>62484</v>
      </c>
      <c r="F5" s="8">
        <f>CH1_1!E5</f>
        <v>58437</v>
      </c>
      <c r="G5" s="8">
        <f>CH1_1!F5</f>
        <v>60420</v>
      </c>
    </row>
    <row r="6" spans="1:14">
      <c r="A6" s="3" t="s">
        <v>4</v>
      </c>
      <c r="B6" s="4">
        <f>CH1_4!B6</f>
        <v>21863</v>
      </c>
      <c r="C6" s="4">
        <f>CH1_4!C6</f>
        <v>16978</v>
      </c>
      <c r="D6" s="4">
        <f>CH1_4!D6</f>
        <v>23150</v>
      </c>
      <c r="E6" s="4">
        <f>CH1_4!E6</f>
        <v>18760</v>
      </c>
      <c r="F6" s="4">
        <f>CH1_4!F6</f>
        <v>14569</v>
      </c>
      <c r="G6" s="4">
        <f>CH1_4!G6</f>
        <v>17681</v>
      </c>
    </row>
    <row r="7" spans="1:14">
      <c r="A7" s="3" t="s">
        <v>5</v>
      </c>
      <c r="B7" s="9">
        <f t="shared" ref="B7:G7" si="0">B6/B5</f>
        <v>0.28083854641678119</v>
      </c>
      <c r="C7" s="9">
        <f t="shared" si="0"/>
        <v>0.23029448069123612</v>
      </c>
      <c r="D7" s="9">
        <f t="shared" si="0"/>
        <v>0.3309838010951775</v>
      </c>
      <c r="E7" s="9">
        <f t="shared" si="0"/>
        <v>0.30023686063632288</v>
      </c>
      <c r="F7" s="9">
        <f t="shared" si="0"/>
        <v>0.24931122405325393</v>
      </c>
      <c r="G7" s="9">
        <f t="shared" si="0"/>
        <v>0.29263488910956637</v>
      </c>
    </row>
    <row r="8" spans="1:14">
      <c r="A8" s="3" t="s">
        <v>6</v>
      </c>
      <c r="B8" s="9">
        <f>(B5/G5)^(1/5)-1</f>
        <v>5.1996908270430575E-2</v>
      </c>
      <c r="C8" s="3"/>
      <c r="D8" s="3"/>
      <c r="E8" s="3"/>
      <c r="F8" s="3"/>
      <c r="G8" s="3"/>
    </row>
    <row r="9" spans="1:14">
      <c r="A9" s="3" t="s">
        <v>7</v>
      </c>
      <c r="B9" s="9">
        <f>(B6/G6)^(1/5)-1</f>
        <v>4.3375383472723517E-2</v>
      </c>
      <c r="C9" s="3"/>
      <c r="D9" s="3"/>
      <c r="E9" s="3"/>
      <c r="F9" s="3"/>
      <c r="G9" s="3"/>
    </row>
    <row r="10" spans="1:14">
      <c r="A10" s="3" t="s">
        <v>8</v>
      </c>
      <c r="B10" s="10">
        <f>B5/C5</f>
        <v>1.0559662520515984</v>
      </c>
      <c r="C10" s="10">
        <f>C5/D5</f>
        <v>1.054044007263057</v>
      </c>
      <c r="D10" s="10">
        <f>D5/E5</f>
        <v>1.1193745598873313</v>
      </c>
      <c r="E10" s="10">
        <f>E5/F5</f>
        <v>1.0692540684840084</v>
      </c>
      <c r="F10" s="10">
        <f>F5/G5</f>
        <v>0.96717974180734856</v>
      </c>
      <c r="G10" s="3"/>
    </row>
    <row r="11" spans="1:14">
      <c r="A11" s="3" t="s">
        <v>6</v>
      </c>
      <c r="B11" s="9">
        <f>GEOMEAN(B10:F10)-1</f>
        <v>5.1996908270430575E-2</v>
      </c>
      <c r="C11" s="3"/>
      <c r="D11" s="3"/>
      <c r="E11" s="3"/>
      <c r="F11" s="3"/>
      <c r="G11" s="3"/>
    </row>
    <row r="12" spans="1:14">
      <c r="A12" s="3"/>
      <c r="B12" s="3"/>
      <c r="C12" s="3"/>
      <c r="D12" s="3"/>
      <c r="E12" s="3"/>
      <c r="F12" s="3"/>
      <c r="G12" s="3"/>
    </row>
    <row r="13" spans="1:14">
      <c r="A13" s="3"/>
      <c r="B13" s="3"/>
      <c r="C13" s="3"/>
      <c r="D13" s="3"/>
      <c r="E13" s="3"/>
      <c r="F13" s="3"/>
      <c r="G13" s="3"/>
    </row>
    <row r="14" spans="1:14">
      <c r="A14" s="3"/>
      <c r="B14" s="3"/>
      <c r="C14" s="3"/>
      <c r="D14" s="3"/>
      <c r="E14" s="3"/>
      <c r="F14" s="3"/>
      <c r="G14" s="3"/>
    </row>
    <row r="15" spans="1:14">
      <c r="A15" s="3"/>
      <c r="B15" s="3"/>
      <c r="C15" s="3"/>
      <c r="D15" s="3"/>
      <c r="E15" s="3"/>
      <c r="F15" s="3"/>
      <c r="G15" s="3"/>
    </row>
    <row r="16" spans="1:14">
      <c r="A16" s="3"/>
      <c r="B16" s="3"/>
      <c r="C16" s="3"/>
      <c r="D16" s="3"/>
      <c r="E16" s="3"/>
      <c r="F16" s="3"/>
      <c r="G16" s="3"/>
    </row>
    <row r="17" spans="1:7">
      <c r="A17" s="3"/>
      <c r="B17" s="3"/>
      <c r="C17" s="3"/>
      <c r="D17" s="3"/>
      <c r="E17" s="3"/>
      <c r="F17" s="3"/>
      <c r="G17" s="3"/>
    </row>
    <row r="18" spans="1:7">
      <c r="A18" s="3"/>
      <c r="B18" s="3"/>
      <c r="C18" s="3"/>
      <c r="D18" s="3"/>
      <c r="E18" s="3"/>
      <c r="F18" s="3"/>
      <c r="G18" s="3"/>
    </row>
    <row r="19" spans="1:7">
      <c r="A19" s="3"/>
      <c r="B19" s="3"/>
      <c r="C19" s="3"/>
      <c r="D19" s="3"/>
      <c r="E19" s="3"/>
      <c r="F19" s="3"/>
      <c r="G19" s="3"/>
    </row>
    <row r="20" spans="1:7">
      <c r="A20" s="3"/>
      <c r="B20" s="3"/>
      <c r="C20" s="3"/>
      <c r="D20" s="3"/>
      <c r="E20" s="3"/>
      <c r="F20" s="3"/>
      <c r="G20" s="3"/>
    </row>
    <row r="21" spans="1:7">
      <c r="A21" s="3"/>
      <c r="B21" s="3"/>
      <c r="C21" s="3"/>
      <c r="D21" s="3"/>
      <c r="E21" s="3"/>
      <c r="F21" s="3"/>
      <c r="G21" s="3"/>
    </row>
  </sheetData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17"/>
  <sheetViews>
    <sheetView zoomScaleNormal="100" workbookViewId="0"/>
  </sheetViews>
  <sheetFormatPr defaultRowHeight="15"/>
  <cols>
    <col min="1" max="1" width="18.85546875" customWidth="1"/>
    <col min="2" max="2" width="10.140625" bestFit="1" customWidth="1"/>
    <col min="3" max="3" width="9.42578125" bestFit="1" customWidth="1"/>
    <col min="8" max="8" width="10.5703125" customWidth="1"/>
  </cols>
  <sheetData>
    <row r="1" spans="1:11">
      <c r="A1" s="3"/>
      <c r="B1" s="5" t="s">
        <v>2</v>
      </c>
      <c r="C1" s="2"/>
      <c r="D1" s="2"/>
      <c r="E1" s="2"/>
      <c r="F1" s="2"/>
      <c r="G1" s="2"/>
    </row>
    <row r="2" spans="1:11">
      <c r="A2" s="3"/>
      <c r="B2" s="6" t="str">
        <f>CH1_2!A2</f>
        <v>(Millions of Dollars)</v>
      </c>
      <c r="C2" s="7"/>
      <c r="D2" s="7"/>
      <c r="E2" s="7"/>
      <c r="F2" s="7"/>
      <c r="G2" s="7"/>
    </row>
    <row r="3" spans="1:11" ht="15.75" thickBot="1">
      <c r="A3" s="3"/>
      <c r="B3" s="5" t="str">
        <f>CH1_2!A3</f>
        <v>2008 to 2013</v>
      </c>
      <c r="C3" s="2"/>
      <c r="D3" s="2"/>
      <c r="E3" s="2"/>
      <c r="F3" s="2"/>
      <c r="G3" s="2"/>
    </row>
    <row r="4" spans="1:11" ht="15.75" thickBot="1">
      <c r="A4" s="18"/>
      <c r="B4" s="19">
        <f>CH1_2!A4</f>
        <v>2013</v>
      </c>
      <c r="C4" s="19">
        <f>CH1_2!B4</f>
        <v>2012</v>
      </c>
      <c r="D4" s="19">
        <f>CH1_2!C4</f>
        <v>2011</v>
      </c>
      <c r="E4" s="19">
        <f>CH1_2!D4</f>
        <v>2010</v>
      </c>
      <c r="F4" s="19">
        <f>CH1_2!E4</f>
        <v>2009</v>
      </c>
      <c r="G4" s="19">
        <f>CH1_2!F4</f>
        <v>2008</v>
      </c>
      <c r="H4" s="17" t="s">
        <v>10</v>
      </c>
    </row>
    <row r="5" spans="1:11">
      <c r="A5" s="3" t="s">
        <v>3</v>
      </c>
      <c r="B5" s="8">
        <f>CH1_1!A5</f>
        <v>77849</v>
      </c>
      <c r="C5" s="8">
        <f>CH1_1!B5</f>
        <v>73723</v>
      </c>
      <c r="D5" s="8">
        <f>CH1_1!C5</f>
        <v>69943</v>
      </c>
      <c r="E5" s="8">
        <f>CH1_1!D5</f>
        <v>62484</v>
      </c>
      <c r="F5" s="8">
        <f>CH1_1!E5</f>
        <v>58437</v>
      </c>
      <c r="G5" s="8">
        <f>CH1_1!F5</f>
        <v>60420</v>
      </c>
    </row>
    <row r="6" spans="1:11">
      <c r="A6" s="3" t="s">
        <v>4</v>
      </c>
      <c r="B6" s="4">
        <f>CH1_4!B6</f>
        <v>21863</v>
      </c>
      <c r="C6" s="4">
        <f>CH1_4!C6</f>
        <v>16978</v>
      </c>
      <c r="D6" s="4">
        <f>CH1_4!D6</f>
        <v>23150</v>
      </c>
      <c r="E6" s="4">
        <f>CH1_4!E6</f>
        <v>18760</v>
      </c>
      <c r="F6" s="4">
        <f>CH1_4!F6</f>
        <v>14569</v>
      </c>
      <c r="G6" s="4">
        <f>CH1_4!G6</f>
        <v>17681</v>
      </c>
      <c r="I6" s="4"/>
      <c r="K6" s="4"/>
    </row>
    <row r="7" spans="1:11">
      <c r="A7" s="3" t="s">
        <v>5</v>
      </c>
      <c r="B7" s="9">
        <f>B6/B5</f>
        <v>0.28083854641678119</v>
      </c>
      <c r="C7" s="9">
        <f t="shared" ref="C7:G7" si="0">C6/C5</f>
        <v>0.23029448069123612</v>
      </c>
      <c r="D7" s="9">
        <f t="shared" si="0"/>
        <v>0.3309838010951775</v>
      </c>
      <c r="E7" s="9">
        <f t="shared" si="0"/>
        <v>0.30023686063632288</v>
      </c>
      <c r="F7" s="9">
        <f t="shared" si="0"/>
        <v>0.24931122405325393</v>
      </c>
      <c r="G7" s="9">
        <f t="shared" si="0"/>
        <v>0.29263488910956637</v>
      </c>
      <c r="K7" s="4"/>
    </row>
    <row r="8" spans="1:11">
      <c r="A8" s="3" t="s">
        <v>6</v>
      </c>
      <c r="B8" s="9">
        <f>(B5/G5)^(1/5)-1</f>
        <v>5.1996908270430575E-2</v>
      </c>
      <c r="C8" s="3"/>
      <c r="D8" s="3"/>
      <c r="E8" s="3"/>
      <c r="F8" s="3"/>
      <c r="G8" s="10"/>
      <c r="K8" s="4"/>
    </row>
    <row r="9" spans="1:11">
      <c r="A9" s="3" t="s">
        <v>7</v>
      </c>
      <c r="B9" s="9">
        <f>(B6/G6)^(1/5)-1</f>
        <v>4.3375383472723517E-2</v>
      </c>
      <c r="C9" s="3"/>
      <c r="D9" s="3"/>
      <c r="E9" s="3"/>
      <c r="F9" s="3"/>
      <c r="G9" s="3"/>
      <c r="K9" s="4"/>
    </row>
    <row r="10" spans="1:11">
      <c r="A10" s="3" t="s">
        <v>8</v>
      </c>
      <c r="B10" s="10">
        <f>B5/C5</f>
        <v>1.0559662520515984</v>
      </c>
      <c r="C10" s="10">
        <f t="shared" ref="C10:F10" si="1">C5/D5</f>
        <v>1.054044007263057</v>
      </c>
      <c r="D10" s="10">
        <f t="shared" si="1"/>
        <v>1.1193745598873313</v>
      </c>
      <c r="E10" s="10">
        <f t="shared" si="1"/>
        <v>1.0692540684840084</v>
      </c>
      <c r="F10" s="10">
        <f t="shared" si="1"/>
        <v>0.96717974180734856</v>
      </c>
      <c r="K10" s="4"/>
    </row>
    <row r="11" spans="1:11">
      <c r="A11" s="3" t="s">
        <v>6</v>
      </c>
      <c r="B11" s="9">
        <f>GEOMEAN(B10:F10)-1</f>
        <v>5.1996908270430575E-2</v>
      </c>
      <c r="C11" s="3"/>
      <c r="D11" s="3"/>
      <c r="E11" s="3"/>
      <c r="F11" s="3"/>
      <c r="K11" s="4"/>
    </row>
    <row r="12" spans="1:11">
      <c r="B12" s="13"/>
    </row>
    <row r="13" spans="1:11">
      <c r="B13" s="14"/>
    </row>
    <row r="14" spans="1:11">
      <c r="B14" s="14"/>
      <c r="D14" s="14"/>
    </row>
    <row r="15" spans="1:11">
      <c r="B15" s="20"/>
      <c r="C15" s="20"/>
      <c r="D15" s="20"/>
    </row>
    <row r="16" spans="1:11">
      <c r="B16" s="14"/>
    </row>
    <row r="17" spans="7:7">
      <c r="G17" s="13"/>
    </row>
  </sheetData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markers="1" rightToLeft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'CH1_9 Sparklines'!B5:G5</xm:f>
              <xm:sqref>H5</xm:sqref>
            </x14:sparkline>
            <x14:sparkline>
              <xm:f>'CH1_9 Sparklines'!B6:G6</xm:f>
              <xm:sqref>H6</xm:sqref>
            </x14:sparkline>
            <x14:sparkline>
              <xm:f>'CH1_9 Sparklines'!B7:G7</xm:f>
              <xm:sqref>H7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1</vt:i4>
      </vt:variant>
    </vt:vector>
  </HeadingPairs>
  <TitlesOfParts>
    <vt:vector size="9" baseType="lpstr">
      <vt:lpstr>CH1_1</vt:lpstr>
      <vt:lpstr>CH1_2</vt:lpstr>
      <vt:lpstr>CH1_3</vt:lpstr>
      <vt:lpstr>CH1_4</vt:lpstr>
      <vt:lpstr>CH1_5</vt:lpstr>
      <vt:lpstr>CH1_7</vt:lpstr>
      <vt:lpstr>CH1_8</vt:lpstr>
      <vt:lpstr>CH1_9 Sparklines</vt:lpstr>
      <vt:lpstr>Ch1_6</vt:lpstr>
    </vt:vector>
  </TitlesOfParts>
  <Company>Mayes Consulting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R. Mayes</dc:creator>
  <cp:lastModifiedBy>Timothy R. Mayes, Ph.D.</cp:lastModifiedBy>
  <cp:lastPrinted>2014-01-13T23:57:23Z</cp:lastPrinted>
  <dcterms:created xsi:type="dcterms:W3CDTF">1995-10-30T21:47:33Z</dcterms:created>
  <dcterms:modified xsi:type="dcterms:W3CDTF">2014-11-03T03:34:21Z</dcterms:modified>
</cp:coreProperties>
</file>